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tomasz_jedrzejewski\Documents\"/>
    </mc:Choice>
  </mc:AlternateContent>
  <xr:revisionPtr revIDLastSave="0" documentId="8_{A851AEF3-2FB0-4663-BBBE-1D95556A89C1}" xr6:coauthVersionLast="47" xr6:coauthVersionMax="47" xr10:uidLastSave="{00000000-0000-0000-0000-000000000000}"/>
  <bookViews>
    <workbookView xWindow="-25710" yWindow="-110" windowWidth="25820" windowHeight="14020" xr2:uid="{26B6D165-8E59-48AE-BE74-C0E019FA0B4C}"/>
  </bookViews>
  <sheets>
    <sheet name="Payment schedule ver. 0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9" i="1" l="1"/>
  <c r="N49" i="1" s="1"/>
  <c r="L50" i="1"/>
  <c r="M50" i="1" s="1"/>
  <c r="L48" i="1"/>
  <c r="M48" i="1" s="1"/>
  <c r="G57" i="1"/>
  <c r="L38" i="1"/>
  <c r="L37" i="1"/>
  <c r="M37" i="1" s="1"/>
  <c r="N37" i="1" s="1"/>
  <c r="L36" i="1"/>
  <c r="M36" i="1" s="1"/>
  <c r="I43" i="1"/>
  <c r="H43" i="1"/>
  <c r="D25" i="1"/>
  <c r="D29" i="1" s="1"/>
  <c r="N48" i="1" l="1"/>
  <c r="L51" i="1"/>
  <c r="L39" i="1"/>
  <c r="N36" i="1"/>
  <c r="M38" i="1"/>
  <c r="M39" i="1" s="1"/>
  <c r="I57" i="1" l="1"/>
  <c r="M51" i="1"/>
  <c r="G43" i="1"/>
  <c r="H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 Szczerbowska</author>
  </authors>
  <commentList>
    <comment ref="C34" authorId="0" shapeId="0" xr:uid="{CA2604F7-3B31-4A2B-9CE4-C82F2EFE0ECB}">
      <text>
        <r>
          <rPr>
            <sz val="10"/>
            <color indexed="81"/>
            <rFont val="Tahoma"/>
            <family val="2"/>
            <charset val="238"/>
          </rPr>
          <t>Partners should change the name of the Lead Partner to the name of their own entity.</t>
        </r>
      </text>
    </comment>
    <comment ref="E34" authorId="0" shapeId="0" xr:uid="{E6E05B5D-4DCA-4CB2-BA74-176E5C6B9FB9}">
      <text>
        <r>
          <rPr>
            <sz val="10"/>
            <color indexed="81"/>
            <rFont val="Tahoma"/>
            <family val="2"/>
            <charset val="238"/>
          </rPr>
          <t>Start date of the schedule range. This can be the start date of the project, but as a general rule the schedule should include information on the planned dates for submission of payment claims to the controllers. If any partial payment claim have already been submitted by the time the schedule is created, these periods should also not be included in the schedule</t>
        </r>
        <r>
          <rPr>
            <sz val="9"/>
            <color indexed="81"/>
            <rFont val="Tahoma"/>
            <family val="2"/>
            <charset val="238"/>
          </rPr>
          <t>.</t>
        </r>
      </text>
    </comment>
    <comment ref="E36" authorId="0" shapeId="0" xr:uid="{0E34A02F-A493-42F0-9D02-9751DAFF63CB}">
      <text>
        <r>
          <rPr>
            <sz val="10"/>
            <color indexed="81"/>
            <rFont val="Tahoma"/>
            <family val="2"/>
            <charset val="238"/>
          </rPr>
          <t>To receive an advance payment it is neccessary to submit a payment claim (report). In the quarter in which it is planned to submit the payment claim</t>
        </r>
        <r>
          <rPr>
            <sz val="10"/>
            <color indexed="10"/>
            <rFont val="Tahoma"/>
            <family val="2"/>
            <charset val="238"/>
          </rPr>
          <t xml:space="preserve"> </t>
        </r>
        <r>
          <rPr>
            <sz val="10"/>
            <color indexed="81"/>
            <rFont val="Tahoma"/>
            <family val="2"/>
            <charset val="238"/>
          </rPr>
          <t>to the controller, please introduce the amount of eligible expenditure in the report and the amount of the advance payment.</t>
        </r>
      </text>
    </comment>
    <comment ref="E42" authorId="0" shapeId="0" xr:uid="{E935BDA0-470A-47C0-B7CE-714E6B9F6D71}">
      <text>
        <r>
          <rPr>
            <sz val="10"/>
            <color indexed="81"/>
            <rFont val="Tahoma"/>
            <family val="2"/>
            <charset val="238"/>
          </rPr>
          <t>Date of the end of the schedule range. This should be the date of completion of the project, and if any partial payment claim may be submitted after this date, the End date should be set appropriately later</t>
        </r>
        <r>
          <rPr>
            <sz val="9"/>
            <color indexed="81"/>
            <rFont val="Tahoma"/>
            <family val="2"/>
            <charset val="238"/>
          </rPr>
          <t>.</t>
        </r>
      </text>
    </comment>
    <comment ref="I47" authorId="0" shapeId="0" xr:uid="{DF9DD6AF-FD8F-4E1B-810A-20B753E544AA}">
      <text>
        <r>
          <rPr>
            <sz val="10"/>
            <color indexed="81"/>
            <rFont val="Tahoma"/>
            <family val="2"/>
            <charset val="238"/>
          </rPr>
          <t>If a partner spent more than the pre-financig received, it is possible to receive a reimbursement together with the advance payment. To receive an advance payment/reimbursement  it is neccessary to submit a payment claim (report). In the quarter in which it is planned to submit the payment claim to the controller, please introduce the amount of eligible expenditure in report and the amount of the advance payment/reimbursement.</t>
        </r>
      </text>
    </comment>
  </commentList>
</comments>
</file>

<file path=xl/sharedStrings.xml><?xml version="1.0" encoding="utf-8"?>
<sst xmlns="http://schemas.openxmlformats.org/spreadsheetml/2006/main" count="70" uniqueCount="31">
  <si>
    <t>IMPLEMENTATION PERIOD</t>
  </si>
  <si>
    <t>ELIGIBLE EXPENDITURE</t>
  </si>
  <si>
    <t>EUR</t>
  </si>
  <si>
    <t>CO-FINANCING 90%</t>
  </si>
  <si>
    <t>PAYMENTS:</t>
  </si>
  <si>
    <t>Project number</t>
  </si>
  <si>
    <t>Name of the project partner</t>
  </si>
  <si>
    <t>Year</t>
  </si>
  <si>
    <t>Quarter</t>
  </si>
  <si>
    <t>Month (optional field)</t>
  </si>
  <si>
    <t>Eligible expenditure</t>
  </si>
  <si>
    <t>Co-financing - advance payment</t>
  </si>
  <si>
    <t xml:space="preserve">PLUA.xx.xx-IP.01-xxxx/23 </t>
  </si>
  <si>
    <t xml:space="preserve"> LEAD PARTNER </t>
  </si>
  <si>
    <t>Co-financing - report</t>
  </si>
  <si>
    <t>% of the previous payment</t>
  </si>
  <si>
    <t>REPORT 1</t>
  </si>
  <si>
    <t>REPORT 2</t>
  </si>
  <si>
    <t>REPORT 3</t>
  </si>
  <si>
    <t>Simulation No. 2 - using more than 100% of the advance payment</t>
  </si>
  <si>
    <t>24 months (01.11.2024 - 31.10.2026) i.e. 8 quarters</t>
  </si>
  <si>
    <t>REGULAR PROJECT, PRE-FINANCING, 3 REPORTS, EACH AFTER 8 MONTHS</t>
  </si>
  <si>
    <t>Co-financing - reimbursement</t>
  </si>
  <si>
    <t>METRICS for the Lead Partner</t>
  </si>
  <si>
    <t>Simulation no. 1 - using more than 70% and less than 100% of the advance payment</t>
  </si>
  <si>
    <t>CST2021 - PAYMENT SCHEDULE INSTRUCTIONS VER. 01</t>
  </si>
  <si>
    <t>The CST2021 - PAYMENT SCHEDULE INSTRUCTIONS  are intended to explain how to fill in the form in CST , not to show all the possible payment combinations, which is why two sample simulations were selected.</t>
  </si>
  <si>
    <t xml:space="preserve">LINK  TO USER MANUAL: https://pl-ua.eu/files/uploads/CST%20SL2021/SL2021_Paymeny%20schedule_Beneficiary%20Manual.pdf </t>
  </si>
  <si>
    <r>
      <t xml:space="preserve">The payment schedule provides Programme institutions  with information on the dates of submission of subsequent payment claims by the Project Partners to controllers, the expenditure they plan to report in payment claims, and the requested amounts of co-financing in the form of an advance payment or reimbursement. The data in the schedule is completed by </t>
    </r>
    <r>
      <rPr>
        <b/>
        <sz val="11"/>
        <color theme="1"/>
        <rFont val="Aptos Narrow"/>
        <family val="2"/>
        <scheme val="minor"/>
      </rPr>
      <t>quarter.</t>
    </r>
    <r>
      <rPr>
        <sz val="11"/>
        <color theme="1"/>
        <rFont val="Aptos Narrow"/>
        <family val="2"/>
        <charset val="238"/>
        <scheme val="minor"/>
      </rPr>
      <t xml:space="preserve">
The simulation concerns only the Lead Partner, but the schedule is the responsibility of each Project Partner. The Lead Partner creates a common payment schedule for the project by pasting data from the schedules received from the partners into its schedule file (that have to be exported to xlsx file from the CST2021, after creation of the payment schedule by the Lead Beneficiary). The partners should follow the 'Beneficiary manual for Interreg programmes' also available on the website: https://pl-ua.eu/files/uploads/CST%20SL2021/SL2021_Paymeny%20schedule_Beneficiary%20Manual.pdf . 
</t>
    </r>
  </si>
  <si>
    <t>The sequence of actions is as follows:
1) At the end of the calendar quarter, the Lead Partner creates a schedule in the CST2021 and specifies the period for which it is to be valid (as a rule from the next calendar quarter if there is no payment planned in the quarter of submission of the schedule to the end of the project, on quarterly basis).
2) The Lead Partner and the Project Partner see such a schedule and each of them separately downloads the xlsx file and fills it in within their scope, in accordance with the instructions.
3) The Project Partner send its file to the Lead Partner and the Lead Partner creates the schedule for the entire project.
4) Such a common file is imported to the system by the Lead Partner.</t>
  </si>
  <si>
    <r>
      <t xml:space="preserve">Projects with Grant Contracts signed in 2024 submit schedules by the end of February 2025, or at the latest together with the Partnership Agreement, if it has not been signed by then (schedules starting from the 1st quarter of 2025). As a rule, the first schedule is submitted together with the Partnership Agreement and </t>
    </r>
    <r>
      <rPr>
        <b/>
        <sz val="11"/>
        <color theme="1"/>
        <rFont val="Aptos Narrow"/>
        <family val="2"/>
        <scheme val="minor"/>
      </rPr>
      <t>updated until the end of every calendar quarter,</t>
    </r>
    <r>
      <rPr>
        <sz val="11"/>
        <color theme="1"/>
        <rFont val="Aptos Narrow"/>
        <family val="2"/>
        <charset val="238"/>
        <scheme val="minor"/>
      </rPr>
      <t xml:space="preserve"> starting from the next one. It should also be updated each time there are </t>
    </r>
    <r>
      <rPr>
        <b/>
        <sz val="11"/>
        <color theme="1"/>
        <rFont val="Aptos Narrow"/>
        <family val="2"/>
        <scheme val="minor"/>
      </rPr>
      <t>significant changes</t>
    </r>
    <r>
      <rPr>
        <sz val="11"/>
        <color theme="1"/>
        <rFont val="Aptos Narrow"/>
        <family val="2"/>
        <charset val="238"/>
        <scheme val="minor"/>
      </rPr>
      <t>, e.g. paymen</t>
    </r>
    <r>
      <rPr>
        <sz val="11"/>
        <rFont val="Aptos Narrow"/>
        <family val="2"/>
        <scheme val="minor"/>
      </rPr>
      <t>t claim</t>
    </r>
    <r>
      <rPr>
        <sz val="11"/>
        <color theme="1"/>
        <rFont val="Aptos Narrow"/>
        <family val="2"/>
        <charset val="238"/>
        <scheme val="minor"/>
      </rPr>
      <t xml:space="preserve"> was submitted earlier, the tender was unsuccessful and expenditure was postponed to the next settlement period. The Joint Secretariat approves the submitted schedule within </t>
    </r>
    <r>
      <rPr>
        <b/>
        <sz val="11"/>
        <color theme="1"/>
        <rFont val="Aptos Narrow"/>
        <family val="2"/>
        <scheme val="minor"/>
      </rPr>
      <t xml:space="preserve">21 working days. </t>
    </r>
    <r>
      <rPr>
        <sz val="11"/>
        <color theme="1"/>
        <rFont val="Aptos Narrow"/>
        <family val="2"/>
        <charset val="238"/>
        <scheme val="minor"/>
      </rPr>
      <t xml:space="preserve">
The first payment schedule covers the entire project budget, but only if the project has not received an advance payment. The amounts in columns 'Eligible expenditure' and 'Co-financing - advance payment' + 'Co-financing - reimbursment' are then consistent with the Application Form. If the project has already received the advance payment, the schedule does not cover this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</si>
</sst>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charset val="238"/>
      <scheme val="minor"/>
    </font>
    <font>
      <b/>
      <sz val="11"/>
      <color theme="1"/>
      <name val="Aptos Narrow"/>
      <family val="2"/>
      <charset val="238"/>
      <scheme val="minor"/>
    </font>
    <font>
      <sz val="11"/>
      <name val="Aptos Narrow"/>
      <family val="2"/>
      <charset val="238"/>
      <scheme val="minor"/>
    </font>
    <font>
      <b/>
      <sz val="11"/>
      <color theme="1"/>
      <name val="Aptos Narrow"/>
      <family val="2"/>
      <scheme val="minor"/>
    </font>
    <font>
      <b/>
      <sz val="11"/>
      <name val="Aptos Narrow"/>
      <family val="2"/>
      <scheme val="minor"/>
    </font>
    <font>
      <sz val="9"/>
      <color indexed="81"/>
      <name val="Tahoma"/>
      <family val="2"/>
      <charset val="238"/>
    </font>
    <font>
      <b/>
      <sz val="14"/>
      <name val="Aptos Narrow"/>
      <family val="2"/>
      <scheme val="minor"/>
    </font>
    <font>
      <sz val="11"/>
      <name val="Aptos Narrow"/>
      <family val="2"/>
      <scheme val="minor"/>
    </font>
    <font>
      <sz val="10"/>
      <color indexed="81"/>
      <name val="Tahoma"/>
      <family val="2"/>
      <charset val="238"/>
    </font>
    <font>
      <sz val="10"/>
      <color indexed="10"/>
      <name val="Tahoma"/>
      <family val="2"/>
      <charset val="238"/>
    </font>
    <font>
      <b/>
      <sz val="11"/>
      <color theme="1"/>
      <name val="Aptos"/>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9999"/>
        <bgColor indexed="64"/>
      </patternFill>
    </fill>
    <fill>
      <patternFill patternType="solid">
        <fgColor rgb="FF00B0F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2">
    <xf numFmtId="0" fontId="0" fillId="0" borderId="0" xfId="0"/>
    <xf numFmtId="0" fontId="1" fillId="0" borderId="0" xfId="0" applyFont="1"/>
    <xf numFmtId="0" fontId="0" fillId="0" borderId="0" xfId="0" applyAlignment="1">
      <alignment horizontal="left"/>
    </xf>
    <xf numFmtId="4" fontId="0" fillId="0" borderId="0" xfId="0" applyNumberFormat="1"/>
    <xf numFmtId="9" fontId="0" fillId="0" borderId="0" xfId="0" applyNumberFormat="1"/>
    <xf numFmtId="10" fontId="0" fillId="0" borderId="0" xfId="0" applyNumberFormat="1"/>
    <xf numFmtId="4" fontId="1" fillId="0" borderId="0" xfId="0" applyNumberFormat="1" applyFont="1"/>
    <xf numFmtId="0" fontId="1" fillId="2" borderId="1" xfId="0" applyFont="1" applyFill="1" applyBorder="1"/>
    <xf numFmtId="0" fontId="0" fillId="3" borderId="0" xfId="0" applyFill="1"/>
    <xf numFmtId="4" fontId="0" fillId="4" borderId="0" xfId="0" applyNumberFormat="1" applyFill="1"/>
    <xf numFmtId="4" fontId="0" fillId="3" borderId="0" xfId="0" applyNumberFormat="1" applyFill="1"/>
    <xf numFmtId="2" fontId="0" fillId="3" borderId="0" xfId="0" applyNumberFormat="1" applyFill="1"/>
    <xf numFmtId="0" fontId="1" fillId="2" borderId="0" xfId="0" applyFont="1" applyFill="1"/>
    <xf numFmtId="9" fontId="1" fillId="2" borderId="0" xfId="0" applyNumberFormat="1" applyFont="1" applyFill="1"/>
    <xf numFmtId="0" fontId="0" fillId="4" borderId="0" xfId="0" applyFill="1" applyAlignment="1">
      <alignment horizontal="right"/>
    </xf>
    <xf numFmtId="10" fontId="0" fillId="4" borderId="0" xfId="0" applyNumberFormat="1" applyFill="1"/>
    <xf numFmtId="0" fontId="0" fillId="4" borderId="0" xfId="0" applyFill="1"/>
    <xf numFmtId="0" fontId="0" fillId="0" borderId="0" xfId="0" applyAlignment="1">
      <alignment horizontal="right"/>
    </xf>
    <xf numFmtId="4" fontId="2" fillId="0" borderId="0" xfId="0" applyNumberFormat="1" applyFont="1"/>
    <xf numFmtId="0" fontId="4" fillId="0" borderId="0" xfId="0" applyFont="1"/>
    <xf numFmtId="0" fontId="0" fillId="0" borderId="0" xfId="0" applyAlignment="1">
      <alignment horizontal="left" vertical="top" wrapText="1"/>
    </xf>
    <xf numFmtId="0" fontId="6" fillId="0" borderId="0" xfId="0" applyFont="1"/>
    <xf numFmtId="4" fontId="0" fillId="7" borderId="0" xfId="0" applyNumberFormat="1" applyFill="1"/>
    <xf numFmtId="0" fontId="0" fillId="7" borderId="0" xfId="0" applyFill="1" applyAlignment="1">
      <alignment horizontal="right"/>
    </xf>
    <xf numFmtId="10" fontId="0" fillId="7" borderId="0" xfId="0" applyNumberFormat="1" applyFill="1"/>
    <xf numFmtId="0" fontId="0" fillId="7" borderId="0" xfId="0" applyFill="1"/>
    <xf numFmtId="4" fontId="2" fillId="8" borderId="0" xfId="0" applyNumberFormat="1" applyFont="1" applyFill="1"/>
    <xf numFmtId="4" fontId="3" fillId="0" borderId="0" xfId="0" applyNumberFormat="1" applyFont="1"/>
    <xf numFmtId="0" fontId="0" fillId="8" borderId="0" xfId="0" applyFill="1" applyAlignment="1">
      <alignment horizontal="right"/>
    </xf>
    <xf numFmtId="4" fontId="0" fillId="8" borderId="0" xfId="0" applyNumberFormat="1" applyFill="1"/>
    <xf numFmtId="10" fontId="0" fillId="8" borderId="0" xfId="0" applyNumberFormat="1" applyFill="1"/>
    <xf numFmtId="0" fontId="0" fillId="8" borderId="0" xfId="0" applyFill="1"/>
    <xf numFmtId="0" fontId="3" fillId="0" borderId="0" xfId="0" applyFont="1"/>
    <xf numFmtId="0" fontId="0" fillId="10" borderId="0" xfId="0" applyFill="1"/>
    <xf numFmtId="4" fontId="0" fillId="10" borderId="0" xfId="0" applyNumberFormat="1" applyFill="1"/>
    <xf numFmtId="2" fontId="0" fillId="10" borderId="0" xfId="0" applyNumberFormat="1" applyFill="1"/>
    <xf numFmtId="2" fontId="0" fillId="7" borderId="0" xfId="0" applyNumberFormat="1" applyFill="1"/>
    <xf numFmtId="0" fontId="0" fillId="10" borderId="0" xfId="0" applyFill="1" applyAlignment="1">
      <alignment horizontal="right"/>
    </xf>
    <xf numFmtId="10" fontId="0" fillId="10" borderId="0" xfId="0" applyNumberFormat="1" applyFill="1"/>
    <xf numFmtId="2" fontId="0" fillId="8" borderId="0" xfId="0" applyNumberFormat="1" applyFill="1"/>
    <xf numFmtId="0" fontId="0" fillId="5" borderId="2" xfId="0" applyFill="1" applyBorder="1" applyAlignment="1">
      <alignment horizontal="left" vertical="top" wrapText="1"/>
    </xf>
    <xf numFmtId="0" fontId="0" fillId="5" borderId="3" xfId="0" applyFill="1" applyBorder="1" applyAlignment="1">
      <alignment horizontal="left" vertical="top" wrapText="1"/>
    </xf>
    <xf numFmtId="0" fontId="0" fillId="5" borderId="4" xfId="0" applyFill="1" applyBorder="1" applyAlignment="1">
      <alignment horizontal="left" vertical="top" wrapText="1"/>
    </xf>
    <xf numFmtId="0" fontId="0" fillId="6" borderId="5" xfId="0" applyFill="1" applyBorder="1" applyAlignment="1">
      <alignment horizontal="left" vertical="top" wrapText="1"/>
    </xf>
    <xf numFmtId="0" fontId="0" fillId="6" borderId="6"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0" fillId="6" borderId="0" xfId="0" applyFill="1" applyAlignment="1">
      <alignment horizontal="left" vertical="top" wrapText="1"/>
    </xf>
    <xf numFmtId="0" fontId="0" fillId="6" borderId="9" xfId="0" applyFill="1" applyBorder="1" applyAlignment="1">
      <alignment horizontal="left" vertical="top" wrapText="1"/>
    </xf>
    <xf numFmtId="0" fontId="0" fillId="6" borderId="10" xfId="0" applyFill="1" applyBorder="1" applyAlignment="1">
      <alignment horizontal="left" vertical="top" wrapText="1"/>
    </xf>
    <xf numFmtId="0" fontId="0" fillId="6" borderId="11" xfId="0" applyFill="1" applyBorder="1" applyAlignment="1">
      <alignment horizontal="left" vertical="top" wrapText="1"/>
    </xf>
    <xf numFmtId="0" fontId="0" fillId="6" borderId="12" xfId="0" applyFill="1" applyBorder="1" applyAlignment="1">
      <alignment horizontal="left" vertical="top" wrapText="1"/>
    </xf>
    <xf numFmtId="0" fontId="0" fillId="9" borderId="1" xfId="0" applyFill="1" applyBorder="1" applyAlignment="1">
      <alignment horizontal="left"/>
    </xf>
    <xf numFmtId="0" fontId="10" fillId="11" borderId="5" xfId="0" applyFont="1" applyFill="1" applyBorder="1" applyAlignment="1">
      <alignment horizontal="left" vertical="center" wrapText="1"/>
    </xf>
    <xf numFmtId="0" fontId="10" fillId="11" borderId="6" xfId="0" applyFont="1" applyFill="1" applyBorder="1" applyAlignment="1">
      <alignment horizontal="left" vertical="center"/>
    </xf>
    <xf numFmtId="0" fontId="10" fillId="11" borderId="7" xfId="0" applyFont="1" applyFill="1" applyBorder="1" applyAlignment="1">
      <alignment horizontal="left" vertical="center"/>
    </xf>
    <xf numFmtId="0" fontId="10" fillId="11" borderId="8" xfId="0" applyFont="1" applyFill="1" applyBorder="1" applyAlignment="1">
      <alignment horizontal="left" vertical="center"/>
    </xf>
    <xf numFmtId="0" fontId="10" fillId="11" borderId="0" xfId="0" applyFont="1" applyFill="1" applyAlignment="1">
      <alignment horizontal="left" vertical="center"/>
    </xf>
    <xf numFmtId="0" fontId="10" fillId="11" borderId="9" xfId="0" applyFont="1" applyFill="1" applyBorder="1" applyAlignment="1">
      <alignment horizontal="left" vertical="center"/>
    </xf>
    <xf numFmtId="0" fontId="10" fillId="11" borderId="10" xfId="0" applyFont="1" applyFill="1" applyBorder="1" applyAlignment="1">
      <alignment horizontal="left" vertical="center"/>
    </xf>
    <xf numFmtId="0" fontId="10" fillId="11" borderId="11" xfId="0" applyFont="1" applyFill="1" applyBorder="1" applyAlignment="1">
      <alignment horizontal="left" vertical="center"/>
    </xf>
    <xf numFmtId="0" fontId="10" fillId="11" borderId="12" xfId="0" applyFont="1" applyFill="1" applyBorder="1" applyAlignment="1">
      <alignment horizontal="left" vertical="center"/>
    </xf>
  </cellXfs>
  <cellStyles count="1">
    <cellStyle name="Normalny" xfId="0" builtinId="0"/>
  </cellStyles>
  <dxfs count="0"/>
  <tableStyles count="0" defaultTableStyle="TableStyleMedium2" defaultPivotStyle="PivotStyleLight16"/>
  <colors>
    <mruColors>
      <color rgb="FFFF9999"/>
      <color rgb="FFFFFF99"/>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3A671-0C30-4EA5-9453-B7E8E9032513}">
  <dimension ref="B1:O73"/>
  <sheetViews>
    <sheetView tabSelected="1" zoomScaleNormal="100" workbookViewId="0">
      <selection activeCell="B4" sqref="B4:L4"/>
    </sheetView>
  </sheetViews>
  <sheetFormatPr defaultRowHeight="14.4" x14ac:dyDescent="0.3"/>
  <cols>
    <col min="1" max="1" width="3.77734375" customWidth="1"/>
    <col min="2" max="2" width="23.44140625" customWidth="1"/>
    <col min="3" max="3" width="30.77734375" customWidth="1"/>
    <col min="4" max="4" width="14.21875" customWidth="1"/>
    <col min="5" max="5" width="8.77734375" customWidth="1"/>
    <col min="6" max="6" width="20.77734375" customWidth="1"/>
    <col min="7" max="7" width="24" customWidth="1"/>
    <col min="8" max="8" width="31.21875" customWidth="1"/>
    <col min="9" max="9" width="26.77734375" customWidth="1"/>
    <col min="10" max="10" width="17.77734375" customWidth="1"/>
    <col min="11" max="11" width="11.77734375" customWidth="1"/>
    <col min="12" max="12" width="18.44140625" customWidth="1"/>
    <col min="13" max="13" width="19" customWidth="1"/>
    <col min="14" max="14" width="14.44140625" customWidth="1"/>
    <col min="15" max="15" width="10.77734375" customWidth="1"/>
    <col min="18" max="18" width="7.77734375" customWidth="1"/>
    <col min="19" max="19" width="16.44140625" customWidth="1"/>
    <col min="20" max="20" width="26.44140625" customWidth="1"/>
    <col min="21" max="21" width="26.21875" customWidth="1"/>
    <col min="23" max="23" width="10" bestFit="1" customWidth="1"/>
  </cols>
  <sheetData>
    <row r="1" spans="2:12" ht="18" x14ac:dyDescent="0.35">
      <c r="G1" s="21" t="s">
        <v>25</v>
      </c>
    </row>
    <row r="2" spans="2:12" ht="18.75" customHeight="1" x14ac:dyDescent="0.3">
      <c r="F2" s="32" t="s">
        <v>27</v>
      </c>
      <c r="G2" s="32"/>
      <c r="H2" s="32"/>
      <c r="I2" s="32"/>
    </row>
    <row r="3" spans="2:12" ht="15" thickBot="1" x14ac:dyDescent="0.35">
      <c r="G3" s="19"/>
    </row>
    <row r="4" spans="2:12" ht="87" customHeight="1" thickBot="1" x14ac:dyDescent="0.35">
      <c r="B4" s="40" t="s">
        <v>28</v>
      </c>
      <c r="C4" s="41"/>
      <c r="D4" s="41"/>
      <c r="E4" s="41"/>
      <c r="F4" s="41"/>
      <c r="G4" s="41"/>
      <c r="H4" s="41"/>
      <c r="I4" s="41"/>
      <c r="J4" s="41"/>
      <c r="K4" s="41"/>
      <c r="L4" s="42"/>
    </row>
    <row r="5" spans="2:12" ht="13.5" customHeight="1" thickBot="1" x14ac:dyDescent="0.35">
      <c r="C5" s="20"/>
      <c r="D5" s="20"/>
      <c r="E5" s="20"/>
      <c r="F5" s="20"/>
      <c r="G5" s="20"/>
      <c r="H5" s="20"/>
      <c r="I5" s="20"/>
      <c r="J5" s="20"/>
      <c r="K5" s="20"/>
      <c r="L5" s="20"/>
    </row>
    <row r="6" spans="2:12" ht="13.5" customHeight="1" x14ac:dyDescent="0.3">
      <c r="B6" s="43" t="s">
        <v>30</v>
      </c>
      <c r="C6" s="44"/>
      <c r="D6" s="44"/>
      <c r="E6" s="44"/>
      <c r="F6" s="44"/>
      <c r="G6" s="44"/>
      <c r="H6" s="44"/>
      <c r="I6" s="44"/>
      <c r="J6" s="44"/>
      <c r="K6" s="44"/>
      <c r="L6" s="45"/>
    </row>
    <row r="7" spans="2:12" ht="13.5" customHeight="1" x14ac:dyDescent="0.3">
      <c r="B7" s="46"/>
      <c r="C7" s="47"/>
      <c r="D7" s="47"/>
      <c r="E7" s="47"/>
      <c r="F7" s="47"/>
      <c r="G7" s="47"/>
      <c r="H7" s="47"/>
      <c r="I7" s="47"/>
      <c r="J7" s="47"/>
      <c r="K7" s="47"/>
      <c r="L7" s="48"/>
    </row>
    <row r="8" spans="2:12" ht="13.5" customHeight="1" x14ac:dyDescent="0.3">
      <c r="B8" s="46"/>
      <c r="C8" s="47"/>
      <c r="D8" s="47"/>
      <c r="E8" s="47"/>
      <c r="F8" s="47"/>
      <c r="G8" s="47"/>
      <c r="H8" s="47"/>
      <c r="I8" s="47"/>
      <c r="J8" s="47"/>
      <c r="K8" s="47"/>
      <c r="L8" s="48"/>
    </row>
    <row r="9" spans="2:12" ht="13.5" customHeight="1" x14ac:dyDescent="0.3">
      <c r="B9" s="46"/>
      <c r="C9" s="47"/>
      <c r="D9" s="47"/>
      <c r="E9" s="47"/>
      <c r="F9" s="47"/>
      <c r="G9" s="47"/>
      <c r="H9" s="47"/>
      <c r="I9" s="47"/>
      <c r="J9" s="47"/>
      <c r="K9" s="47"/>
      <c r="L9" s="48"/>
    </row>
    <row r="10" spans="2:12" ht="13.5" customHeight="1" x14ac:dyDescent="0.3">
      <c r="B10" s="46"/>
      <c r="C10" s="47"/>
      <c r="D10" s="47"/>
      <c r="E10" s="47"/>
      <c r="F10" s="47"/>
      <c r="G10" s="47"/>
      <c r="H10" s="47"/>
      <c r="I10" s="47"/>
      <c r="J10" s="47"/>
      <c r="K10" s="47"/>
      <c r="L10" s="48"/>
    </row>
    <row r="11" spans="2:12" ht="27" customHeight="1" thickBot="1" x14ac:dyDescent="0.35">
      <c r="B11" s="49"/>
      <c r="C11" s="50"/>
      <c r="D11" s="50"/>
      <c r="E11" s="50"/>
      <c r="F11" s="50"/>
      <c r="G11" s="50"/>
      <c r="H11" s="50"/>
      <c r="I11" s="50"/>
      <c r="J11" s="50"/>
      <c r="K11" s="50"/>
      <c r="L11" s="51"/>
    </row>
    <row r="12" spans="2:12" ht="15.75" customHeight="1" thickBot="1" x14ac:dyDescent="0.35">
      <c r="C12" s="20"/>
      <c r="D12" s="20"/>
      <c r="E12" s="20"/>
      <c r="F12" s="20"/>
      <c r="G12" s="20"/>
      <c r="H12" s="20"/>
      <c r="I12" s="20"/>
      <c r="J12" s="20"/>
      <c r="K12" s="20"/>
      <c r="L12" s="20"/>
    </row>
    <row r="13" spans="2:12" ht="15.75" customHeight="1" x14ac:dyDescent="0.3">
      <c r="B13" s="53" t="s">
        <v>29</v>
      </c>
      <c r="C13" s="54"/>
      <c r="D13" s="54"/>
      <c r="E13" s="54"/>
      <c r="F13" s="54"/>
      <c r="G13" s="54"/>
      <c r="H13" s="54"/>
      <c r="I13" s="54"/>
      <c r="J13" s="54"/>
      <c r="K13" s="54"/>
      <c r="L13" s="55"/>
    </row>
    <row r="14" spans="2:12" ht="15.75" customHeight="1" x14ac:dyDescent="0.3">
      <c r="B14" s="56"/>
      <c r="C14" s="57"/>
      <c r="D14" s="57"/>
      <c r="E14" s="57"/>
      <c r="F14" s="57"/>
      <c r="G14" s="57"/>
      <c r="H14" s="57"/>
      <c r="I14" s="57"/>
      <c r="J14" s="57"/>
      <c r="K14" s="57"/>
      <c r="L14" s="58"/>
    </row>
    <row r="15" spans="2:12" ht="15.75" customHeight="1" x14ac:dyDescent="0.3">
      <c r="B15" s="56"/>
      <c r="C15" s="57"/>
      <c r="D15" s="57"/>
      <c r="E15" s="57"/>
      <c r="F15" s="57"/>
      <c r="G15" s="57"/>
      <c r="H15" s="57"/>
      <c r="I15" s="57"/>
      <c r="J15" s="57"/>
      <c r="K15" s="57"/>
      <c r="L15" s="58"/>
    </row>
    <row r="16" spans="2:12" ht="15.75" customHeight="1" x14ac:dyDescent="0.3">
      <c r="B16" s="56"/>
      <c r="C16" s="57"/>
      <c r="D16" s="57"/>
      <c r="E16" s="57"/>
      <c r="F16" s="57"/>
      <c r="G16" s="57"/>
      <c r="H16" s="57"/>
      <c r="I16" s="57"/>
      <c r="J16" s="57"/>
      <c r="K16" s="57"/>
      <c r="L16" s="58"/>
    </row>
    <row r="17" spans="2:12" ht="25.05" customHeight="1" thickBot="1" x14ac:dyDescent="0.35">
      <c r="B17" s="59"/>
      <c r="C17" s="60"/>
      <c r="D17" s="60"/>
      <c r="E17" s="60"/>
      <c r="F17" s="60"/>
      <c r="G17" s="60"/>
      <c r="H17" s="60"/>
      <c r="I17" s="60"/>
      <c r="J17" s="60"/>
      <c r="K17" s="60"/>
      <c r="L17" s="61"/>
    </row>
    <row r="19" spans="2:12" x14ac:dyDescent="0.3">
      <c r="C19" s="1" t="s">
        <v>23</v>
      </c>
    </row>
    <row r="20" spans="2:12" x14ac:dyDescent="0.3">
      <c r="C20" s="1" t="s">
        <v>0</v>
      </c>
      <c r="D20" s="2" t="s">
        <v>20</v>
      </c>
    </row>
    <row r="21" spans="2:12" x14ac:dyDescent="0.3">
      <c r="C21" s="1" t="s">
        <v>1</v>
      </c>
      <c r="D21" s="3">
        <v>1260000</v>
      </c>
      <c r="E21" t="s">
        <v>2</v>
      </c>
    </row>
    <row r="22" spans="2:12" x14ac:dyDescent="0.3">
      <c r="C22" s="1" t="s">
        <v>3</v>
      </c>
      <c r="D22" s="3">
        <v>1134000</v>
      </c>
      <c r="E22" t="s">
        <v>2</v>
      </c>
    </row>
    <row r="23" spans="2:12" x14ac:dyDescent="0.3">
      <c r="C23" s="1" t="s">
        <v>21</v>
      </c>
    </row>
    <row r="24" spans="2:12" x14ac:dyDescent="0.3">
      <c r="C24" s="1" t="s">
        <v>4</v>
      </c>
    </row>
    <row r="25" spans="2:12" x14ac:dyDescent="0.3">
      <c r="C25" s="4">
        <v>0.2</v>
      </c>
      <c r="D25" s="3">
        <f>H34</f>
        <v>226800</v>
      </c>
      <c r="E25" t="s">
        <v>2</v>
      </c>
      <c r="I25" s="5"/>
    </row>
    <row r="26" spans="2:12" x14ac:dyDescent="0.3">
      <c r="C26" s="4">
        <v>0.3</v>
      </c>
      <c r="D26" s="9">
        <v>340200</v>
      </c>
      <c r="E26" t="s">
        <v>2</v>
      </c>
    </row>
    <row r="27" spans="2:12" x14ac:dyDescent="0.3">
      <c r="C27" s="4">
        <v>0.35</v>
      </c>
      <c r="D27" s="22">
        <v>396900</v>
      </c>
      <c r="E27" t="s">
        <v>2</v>
      </c>
    </row>
    <row r="28" spans="2:12" x14ac:dyDescent="0.3">
      <c r="C28" s="4">
        <v>0.15</v>
      </c>
      <c r="D28" s="26">
        <v>170100</v>
      </c>
      <c r="E28" t="s">
        <v>2</v>
      </c>
    </row>
    <row r="29" spans="2:12" x14ac:dyDescent="0.3">
      <c r="C29" s="4"/>
      <c r="D29" s="27">
        <f>SUM(D25:D28)</f>
        <v>1134000</v>
      </c>
      <c r="E29" t="s">
        <v>2</v>
      </c>
    </row>
    <row r="30" spans="2:12" x14ac:dyDescent="0.3">
      <c r="C30" s="4"/>
      <c r="D30" s="3"/>
    </row>
    <row r="31" spans="2:12" x14ac:dyDescent="0.3">
      <c r="C31" s="4"/>
      <c r="D31" s="6" t="s">
        <v>24</v>
      </c>
    </row>
    <row r="32" spans="2:12" x14ac:dyDescent="0.3">
      <c r="C32" s="4"/>
      <c r="D32" s="3"/>
    </row>
    <row r="33" spans="2:15" x14ac:dyDescent="0.3">
      <c r="B33" s="7" t="s">
        <v>5</v>
      </c>
      <c r="C33" s="7" t="s">
        <v>6</v>
      </c>
      <c r="D33" s="7" t="s">
        <v>7</v>
      </c>
      <c r="E33" s="7" t="s">
        <v>8</v>
      </c>
      <c r="F33" s="7" t="s">
        <v>9</v>
      </c>
      <c r="G33" s="7" t="s">
        <v>10</v>
      </c>
      <c r="H33" s="7" t="s">
        <v>11</v>
      </c>
      <c r="I33" s="7" t="s">
        <v>22</v>
      </c>
    </row>
    <row r="34" spans="2:15" x14ac:dyDescent="0.3">
      <c r="B34" t="s">
        <v>12</v>
      </c>
      <c r="C34" s="8" t="s">
        <v>13</v>
      </c>
      <c r="D34" s="8">
        <v>2024</v>
      </c>
      <c r="E34" s="8">
        <v>4</v>
      </c>
      <c r="F34" s="8"/>
      <c r="G34" s="10">
        <v>0</v>
      </c>
      <c r="H34" s="10">
        <v>226800</v>
      </c>
      <c r="I34" s="11">
        <v>0</v>
      </c>
    </row>
    <row r="35" spans="2:15" x14ac:dyDescent="0.3">
      <c r="C35" s="8" t="s">
        <v>13</v>
      </c>
      <c r="D35" s="8">
        <v>2025</v>
      </c>
      <c r="E35" s="8">
        <v>1</v>
      </c>
      <c r="F35" s="8"/>
      <c r="G35" s="10">
        <v>0</v>
      </c>
      <c r="H35" s="10">
        <v>0</v>
      </c>
      <c r="I35" s="11">
        <v>0</v>
      </c>
      <c r="L35" s="12" t="s">
        <v>10</v>
      </c>
      <c r="M35" s="13" t="s">
        <v>14</v>
      </c>
      <c r="N35" s="12" t="s">
        <v>15</v>
      </c>
      <c r="O35" s="12"/>
    </row>
    <row r="36" spans="2:15" x14ac:dyDescent="0.3">
      <c r="C36" s="8" t="s">
        <v>13</v>
      </c>
      <c r="D36" s="33">
        <v>2025</v>
      </c>
      <c r="E36" s="33">
        <v>2</v>
      </c>
      <c r="F36" s="33"/>
      <c r="G36" s="34">
        <v>240000</v>
      </c>
      <c r="H36" s="34">
        <v>340200</v>
      </c>
      <c r="I36" s="35">
        <v>0</v>
      </c>
      <c r="K36" s="37" t="s">
        <v>16</v>
      </c>
      <c r="L36" s="34">
        <f>G36</f>
        <v>240000</v>
      </c>
      <c r="M36" s="34">
        <f>ROUND(L36*90%,2)</f>
        <v>216000</v>
      </c>
      <c r="N36" s="38">
        <f>M36/D25</f>
        <v>0.95238095238095233</v>
      </c>
      <c r="O36" s="33"/>
    </row>
    <row r="37" spans="2:15" x14ac:dyDescent="0.3">
      <c r="C37" s="8" t="s">
        <v>13</v>
      </c>
      <c r="D37" s="8">
        <v>2025</v>
      </c>
      <c r="E37" s="8">
        <v>3</v>
      </c>
      <c r="F37" s="8"/>
      <c r="G37" s="10">
        <v>0</v>
      </c>
      <c r="H37" s="10">
        <v>0</v>
      </c>
      <c r="I37" s="11">
        <v>0</v>
      </c>
      <c r="K37" s="23" t="s">
        <v>17</v>
      </c>
      <c r="L37" s="22">
        <f>G39</f>
        <v>370000</v>
      </c>
      <c r="M37" s="22">
        <f t="shared" ref="M37" si="0">ROUND(L37*90%,2)</f>
        <v>333000</v>
      </c>
      <c r="N37" s="24">
        <f>M37/D26</f>
        <v>0.97883597883597884</v>
      </c>
      <c r="O37" s="25"/>
    </row>
    <row r="38" spans="2:15" x14ac:dyDescent="0.3">
      <c r="C38" s="8" t="s">
        <v>13</v>
      </c>
      <c r="D38" s="8">
        <v>2025</v>
      </c>
      <c r="E38" s="8">
        <v>4</v>
      </c>
      <c r="F38" s="8"/>
      <c r="G38" s="10">
        <v>0</v>
      </c>
      <c r="H38" s="10">
        <v>0</v>
      </c>
      <c r="I38" s="11">
        <v>0</v>
      </c>
      <c r="K38" s="28" t="s">
        <v>18</v>
      </c>
      <c r="L38" s="29">
        <f>G42</f>
        <v>650000</v>
      </c>
      <c r="M38" s="29">
        <f>ROUND(L38*90%,2)</f>
        <v>585000</v>
      </c>
      <c r="N38" s="30"/>
      <c r="O38" s="31"/>
    </row>
    <row r="39" spans="2:15" x14ac:dyDescent="0.3">
      <c r="C39" s="8" t="s">
        <v>13</v>
      </c>
      <c r="D39" s="25">
        <v>2026</v>
      </c>
      <c r="E39" s="25">
        <v>1</v>
      </c>
      <c r="F39" s="25"/>
      <c r="G39" s="22">
        <v>370000</v>
      </c>
      <c r="H39" s="22">
        <v>396900</v>
      </c>
      <c r="I39" s="36">
        <v>0</v>
      </c>
      <c r="K39" s="17"/>
      <c r="L39" s="27">
        <f>SUM(L36:L38)</f>
        <v>1260000</v>
      </c>
      <c r="M39" s="27">
        <f>SUM(M36:M38)</f>
        <v>1134000</v>
      </c>
      <c r="N39" s="5"/>
    </row>
    <row r="40" spans="2:15" x14ac:dyDescent="0.3">
      <c r="C40" s="8" t="s">
        <v>13</v>
      </c>
      <c r="D40" s="8">
        <v>2026</v>
      </c>
      <c r="E40" s="8">
        <v>2</v>
      </c>
      <c r="F40" s="8"/>
      <c r="G40" s="10">
        <v>0</v>
      </c>
      <c r="H40" s="10">
        <v>0</v>
      </c>
      <c r="I40" s="11">
        <v>0</v>
      </c>
    </row>
    <row r="41" spans="2:15" ht="13.5" customHeight="1" x14ac:dyDescent="0.3">
      <c r="C41" s="8" t="s">
        <v>13</v>
      </c>
      <c r="D41" s="8">
        <v>2026</v>
      </c>
      <c r="E41" s="8">
        <v>3</v>
      </c>
      <c r="F41" s="8"/>
      <c r="G41" s="10">
        <v>0</v>
      </c>
      <c r="H41" s="10">
        <v>0</v>
      </c>
      <c r="I41" s="11">
        <v>0</v>
      </c>
    </row>
    <row r="42" spans="2:15" x14ac:dyDescent="0.3">
      <c r="C42" t="s">
        <v>13</v>
      </c>
      <c r="D42" s="31">
        <v>2026</v>
      </c>
      <c r="E42" s="31">
        <v>4</v>
      </c>
      <c r="F42" s="31"/>
      <c r="G42" s="29">
        <v>650000</v>
      </c>
      <c r="H42" s="39">
        <v>0</v>
      </c>
      <c r="I42" s="29">
        <v>170100</v>
      </c>
    </row>
    <row r="43" spans="2:15" x14ac:dyDescent="0.3">
      <c r="G43" s="6">
        <f>SUM(G34:G42)</f>
        <v>1260000</v>
      </c>
      <c r="H43" s="6">
        <f>SUM(H34:H42)</f>
        <v>963900</v>
      </c>
      <c r="I43" s="6">
        <f>SUM(I34:I42)</f>
        <v>170100</v>
      </c>
      <c r="M43" s="4"/>
    </row>
    <row r="44" spans="2:15" x14ac:dyDescent="0.3">
      <c r="G44" s="6"/>
      <c r="H44" s="6"/>
      <c r="I44" s="6"/>
      <c r="M44" s="4"/>
    </row>
    <row r="45" spans="2:15" x14ac:dyDescent="0.3">
      <c r="D45" s="1" t="s">
        <v>19</v>
      </c>
      <c r="M45" s="4"/>
      <c r="N45" s="3"/>
    </row>
    <row r="46" spans="2:15" x14ac:dyDescent="0.3">
      <c r="D46" s="1"/>
      <c r="M46" s="4"/>
      <c r="N46" s="3"/>
    </row>
    <row r="47" spans="2:15" x14ac:dyDescent="0.3">
      <c r="B47" s="7" t="s">
        <v>5</v>
      </c>
      <c r="C47" s="7" t="s">
        <v>6</v>
      </c>
      <c r="D47" s="7" t="s">
        <v>7</v>
      </c>
      <c r="E47" s="7" t="s">
        <v>8</v>
      </c>
      <c r="F47" s="7" t="s">
        <v>9</v>
      </c>
      <c r="G47" s="7" t="s">
        <v>10</v>
      </c>
      <c r="H47" s="7" t="s">
        <v>11</v>
      </c>
      <c r="I47" s="7" t="s">
        <v>22</v>
      </c>
      <c r="L47" s="12" t="s">
        <v>10</v>
      </c>
      <c r="M47" s="13" t="s">
        <v>14</v>
      </c>
      <c r="N47" s="12" t="s">
        <v>15</v>
      </c>
      <c r="O47" s="12"/>
    </row>
    <row r="48" spans="2:15" x14ac:dyDescent="0.3">
      <c r="B48" t="s">
        <v>12</v>
      </c>
      <c r="C48" s="8" t="s">
        <v>13</v>
      </c>
      <c r="D48" s="8">
        <v>2024</v>
      </c>
      <c r="E48" s="8">
        <v>4</v>
      </c>
      <c r="F48" s="8"/>
      <c r="G48" s="10">
        <v>0</v>
      </c>
      <c r="H48" s="10">
        <v>226800</v>
      </c>
      <c r="I48" s="11">
        <v>0</v>
      </c>
      <c r="K48" s="14" t="s">
        <v>16</v>
      </c>
      <c r="L48" s="9">
        <f>G50</f>
        <v>300000</v>
      </c>
      <c r="M48" s="9">
        <f>ROUND(L48*90%,2)</f>
        <v>270000</v>
      </c>
      <c r="N48" s="15">
        <f>M48/D25</f>
        <v>1.1904761904761905</v>
      </c>
      <c r="O48" s="16"/>
    </row>
    <row r="49" spans="2:15" x14ac:dyDescent="0.3">
      <c r="C49" s="8" t="s">
        <v>13</v>
      </c>
      <c r="D49" s="8">
        <v>2025</v>
      </c>
      <c r="E49" s="8">
        <v>1</v>
      </c>
      <c r="F49" s="8"/>
      <c r="G49" s="10">
        <v>0</v>
      </c>
      <c r="H49" s="10">
        <v>0</v>
      </c>
      <c r="I49" s="11">
        <v>0</v>
      </c>
      <c r="K49" s="23" t="s">
        <v>17</v>
      </c>
      <c r="L49" s="22">
        <v>460000</v>
      </c>
      <c r="M49" s="22">
        <f>ROUND(L49*90%,2)</f>
        <v>414000</v>
      </c>
      <c r="N49" s="24">
        <f>M49/D26</f>
        <v>1.216931216931217</v>
      </c>
      <c r="O49" s="25"/>
    </row>
    <row r="50" spans="2:15" x14ac:dyDescent="0.3">
      <c r="C50" s="8" t="s">
        <v>13</v>
      </c>
      <c r="D50" s="33">
        <v>2025</v>
      </c>
      <c r="E50" s="33">
        <v>2</v>
      </c>
      <c r="F50" s="33"/>
      <c r="G50" s="34">
        <v>300000</v>
      </c>
      <c r="H50" s="34">
        <v>340200</v>
      </c>
      <c r="I50" s="34">
        <v>43200</v>
      </c>
      <c r="K50" s="28" t="s">
        <v>18</v>
      </c>
      <c r="L50" s="29">
        <f>G56</f>
        <v>500000</v>
      </c>
      <c r="M50" s="29">
        <f t="shared" ref="M50" si="1">ROUND(L50*90%,2)</f>
        <v>450000</v>
      </c>
      <c r="N50" s="31"/>
      <c r="O50" s="31"/>
    </row>
    <row r="51" spans="2:15" x14ac:dyDescent="0.3">
      <c r="C51" s="8" t="s">
        <v>13</v>
      </c>
      <c r="D51" s="8">
        <v>2025</v>
      </c>
      <c r="E51" s="8">
        <v>3</v>
      </c>
      <c r="F51" s="8"/>
      <c r="G51" s="10">
        <v>0</v>
      </c>
      <c r="H51" s="10">
        <v>0</v>
      </c>
      <c r="I51" s="10">
        <v>0</v>
      </c>
      <c r="L51" s="27">
        <f>SUM(L48:L50)</f>
        <v>1260000</v>
      </c>
      <c r="M51" s="27">
        <f>SUM(M48:M50)</f>
        <v>1134000</v>
      </c>
    </row>
    <row r="52" spans="2:15" x14ac:dyDescent="0.3">
      <c r="C52" s="8" t="s">
        <v>13</v>
      </c>
      <c r="D52" s="8">
        <v>2025</v>
      </c>
      <c r="E52" s="8">
        <v>4</v>
      </c>
      <c r="F52" s="8"/>
      <c r="G52" s="10">
        <v>0</v>
      </c>
      <c r="H52" s="10">
        <v>0</v>
      </c>
      <c r="I52" s="10">
        <v>0</v>
      </c>
      <c r="K52" s="3"/>
    </row>
    <row r="53" spans="2:15" x14ac:dyDescent="0.3">
      <c r="C53" s="8" t="s">
        <v>13</v>
      </c>
      <c r="D53" s="25">
        <v>2026</v>
      </c>
      <c r="E53" s="25">
        <v>1</v>
      </c>
      <c r="F53" s="25"/>
      <c r="G53" s="22">
        <v>460000</v>
      </c>
      <c r="H53" s="22">
        <v>396900</v>
      </c>
      <c r="I53" s="22">
        <v>73800</v>
      </c>
    </row>
    <row r="54" spans="2:15" x14ac:dyDescent="0.3">
      <c r="C54" s="8" t="s">
        <v>13</v>
      </c>
      <c r="D54" s="8">
        <v>2026</v>
      </c>
      <c r="E54" s="8">
        <v>2</v>
      </c>
      <c r="F54" s="8"/>
      <c r="G54" s="10">
        <v>0</v>
      </c>
      <c r="H54" s="10">
        <v>0</v>
      </c>
      <c r="I54" s="11">
        <v>0</v>
      </c>
      <c r="L54" s="3"/>
    </row>
    <row r="55" spans="2:15" x14ac:dyDescent="0.3">
      <c r="C55" s="8" t="s">
        <v>13</v>
      </c>
      <c r="D55" s="8">
        <v>2026</v>
      </c>
      <c r="E55" s="8">
        <v>3</v>
      </c>
      <c r="F55" s="8"/>
      <c r="G55" s="10">
        <v>0</v>
      </c>
      <c r="H55" s="10">
        <v>0</v>
      </c>
      <c r="I55" s="11">
        <v>0</v>
      </c>
      <c r="L55" s="3"/>
    </row>
    <row r="56" spans="2:15" x14ac:dyDescent="0.3">
      <c r="C56" s="8" t="s">
        <v>13</v>
      </c>
      <c r="D56" s="31">
        <v>2026</v>
      </c>
      <c r="E56" s="31">
        <v>4</v>
      </c>
      <c r="F56" s="31"/>
      <c r="G56" s="29">
        <v>500000</v>
      </c>
      <c r="H56" s="29">
        <v>0</v>
      </c>
      <c r="I56" s="29">
        <v>53100</v>
      </c>
      <c r="L56" s="3"/>
    </row>
    <row r="57" spans="2:15" x14ac:dyDescent="0.3">
      <c r="G57" s="6">
        <f>SUM(G48:G56)</f>
        <v>1260000</v>
      </c>
      <c r="H57" s="6">
        <f>SUM(H48:H56)</f>
        <v>963900</v>
      </c>
      <c r="I57" s="6">
        <f>SUM(I48:I56)</f>
        <v>170100</v>
      </c>
    </row>
    <row r="58" spans="2:15" x14ac:dyDescent="0.3">
      <c r="G58" s="3"/>
      <c r="H58" s="3"/>
      <c r="I58" s="3"/>
      <c r="L58" s="3"/>
    </row>
    <row r="59" spans="2:15" x14ac:dyDescent="0.3">
      <c r="G59" s="3"/>
      <c r="H59" s="3"/>
    </row>
    <row r="60" spans="2:15" x14ac:dyDescent="0.3">
      <c r="B60" s="52" t="s">
        <v>26</v>
      </c>
      <c r="C60" s="52"/>
      <c r="D60" s="52"/>
      <c r="E60" s="52"/>
      <c r="F60" s="52"/>
      <c r="G60" s="52"/>
      <c r="H60" s="52"/>
      <c r="I60" s="52"/>
    </row>
    <row r="61" spans="2:15" x14ac:dyDescent="0.3">
      <c r="G61" s="3"/>
      <c r="H61" s="3"/>
    </row>
    <row r="62" spans="2:15" x14ac:dyDescent="0.3">
      <c r="G62" s="3"/>
      <c r="H62" s="3"/>
    </row>
    <row r="63" spans="2:15" x14ac:dyDescent="0.3">
      <c r="G63" s="3"/>
      <c r="H63" s="3"/>
    </row>
    <row r="64" spans="2:15" x14ac:dyDescent="0.3">
      <c r="G64" s="3"/>
      <c r="H64" s="3"/>
    </row>
    <row r="65" spans="7:9" x14ac:dyDescent="0.3">
      <c r="G65" s="3"/>
      <c r="H65" s="3"/>
    </row>
    <row r="66" spans="7:9" x14ac:dyDescent="0.3">
      <c r="G66" s="3"/>
      <c r="H66" s="3"/>
    </row>
    <row r="67" spans="7:9" x14ac:dyDescent="0.3">
      <c r="G67" s="3"/>
      <c r="H67" s="3"/>
    </row>
    <row r="68" spans="7:9" x14ac:dyDescent="0.3">
      <c r="G68" s="3"/>
      <c r="H68" s="3"/>
    </row>
    <row r="69" spans="7:9" x14ac:dyDescent="0.3">
      <c r="G69" s="3"/>
      <c r="H69" s="3"/>
    </row>
    <row r="70" spans="7:9" x14ac:dyDescent="0.3">
      <c r="G70" s="3"/>
      <c r="H70" s="3"/>
    </row>
    <row r="71" spans="7:9" x14ac:dyDescent="0.3">
      <c r="G71" s="3"/>
      <c r="H71" s="3"/>
    </row>
    <row r="72" spans="7:9" x14ac:dyDescent="0.3">
      <c r="I72" s="3"/>
    </row>
    <row r="73" spans="7:9" x14ac:dyDescent="0.3">
      <c r="G73" s="18"/>
      <c r="H73" s="18"/>
      <c r="I73" s="18"/>
    </row>
  </sheetData>
  <mergeCells count="4">
    <mergeCell ref="B4:L4"/>
    <mergeCell ref="B6:L11"/>
    <mergeCell ref="B60:I60"/>
    <mergeCell ref="B13:L17"/>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Payment schedule ver. 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Szczerbowska</dc:creator>
  <cp:lastModifiedBy>Tomasz Jędrzejewski</cp:lastModifiedBy>
  <dcterms:created xsi:type="dcterms:W3CDTF">2024-11-20T12:16:33Z</dcterms:created>
  <dcterms:modified xsi:type="dcterms:W3CDTF">2025-02-12T13:17:58Z</dcterms:modified>
</cp:coreProperties>
</file>